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40" windowHeight="9405" firstSheet="1" activeTab="1"/>
  </bookViews>
  <sheets>
    <sheet name="pldt" sheetId="9" state="veryHidden" r:id="rId1"/>
    <sheet name="1月" sheetId="26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<sst xmlns="http://schemas.openxmlformats.org/spreadsheetml/2006/main" count="24">
  <si>
    <t>2023年1月份统调自备电厂考核汇总表</t>
  </si>
  <si>
    <t>序号</t>
  </si>
  <si>
    <t>电厂名称</t>
  </si>
  <si>
    <t>实际自发有余上网电量(MWh)</t>
  </si>
  <si>
    <t>考核电量(合计)
(MWh)</t>
  </si>
  <si>
    <t>考核资金(单位：元)</t>
  </si>
  <si>
    <t>返还资金（单位：元）</t>
  </si>
  <si>
    <t>电厂净收入（单位：元）</t>
  </si>
  <si>
    <t>备注</t>
  </si>
  <si>
    <t>日钢旭日</t>
  </si>
  <si>
    <t>临港热电</t>
  </si>
  <si>
    <t>江泉热电</t>
  </si>
  <si>
    <t>海化热电</t>
  </si>
  <si>
    <t>太阳热电</t>
  </si>
  <si>
    <t>晨鸣热电</t>
  </si>
  <si>
    <t>东海南山</t>
  </si>
  <si>
    <t>天源热电</t>
  </si>
  <si>
    <t>山钢热电</t>
  </si>
  <si>
    <t>胜利电厂</t>
  </si>
  <si>
    <t>寿光热电</t>
  </si>
  <si>
    <t>新岭热电</t>
  </si>
  <si>
    <t>青钢热电</t>
  </si>
  <si>
    <t>信源希望茌平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</si>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</sst>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0_ "/>
  </numFmts>
  <fonts count="29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1&#26376;&#20221;&#32479;&#35843;&#33258;&#22791;&#30005;&#21378;&#32771;&#26680;&#27719;&#24635;&#34920;&#8212;&#8212;&#22320;&#24066;&#22635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1&#26376;&#20221;&#33258;&#22791;&#30005;&#21378;&#32771;&#26680;&#32467;&#2652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2"/>
      <sheetName val="Sheet3"/>
    </sheetNames>
    <sheetDataSet>
      <sheetData sheetId="0">
        <row r="3">
          <cell r="C3" t="str">
            <v>胜利电厂</v>
          </cell>
        </row>
        <row r="3">
          <cell r="E3">
            <v>3715.189</v>
          </cell>
        </row>
        <row r="4">
          <cell r="C4" t="str">
            <v>新岭热电</v>
          </cell>
        </row>
        <row r="4">
          <cell r="E4">
            <v>37.593</v>
          </cell>
        </row>
        <row r="5">
          <cell r="C5" t="str">
            <v>太阳热电</v>
          </cell>
        </row>
        <row r="5">
          <cell r="E5">
            <v>0</v>
          </cell>
        </row>
        <row r="6">
          <cell r="C6" t="str">
            <v>信源希望茌平</v>
          </cell>
        </row>
        <row r="6">
          <cell r="E6">
            <v>0</v>
          </cell>
        </row>
        <row r="7">
          <cell r="C7" t="str">
            <v>临港热电</v>
          </cell>
        </row>
        <row r="7">
          <cell r="E7">
            <v>110.439</v>
          </cell>
        </row>
        <row r="8">
          <cell r="C8" t="str">
            <v>江泉热电</v>
          </cell>
        </row>
        <row r="8">
          <cell r="E8">
            <v>0</v>
          </cell>
        </row>
        <row r="9">
          <cell r="C9" t="str">
            <v>日钢旭日</v>
          </cell>
        </row>
        <row r="9">
          <cell r="E9">
            <v>461.903</v>
          </cell>
        </row>
        <row r="10">
          <cell r="C10" t="str">
            <v>山钢热电</v>
          </cell>
        </row>
        <row r="10">
          <cell r="E10">
            <v>12140.656</v>
          </cell>
        </row>
        <row r="11">
          <cell r="C11" t="str">
            <v>海化热电</v>
          </cell>
        </row>
        <row r="11">
          <cell r="E11">
            <v>1.056</v>
          </cell>
        </row>
        <row r="12">
          <cell r="C12" t="str">
            <v>晨鸣热电</v>
          </cell>
        </row>
        <row r="12">
          <cell r="E12">
            <v>0</v>
          </cell>
        </row>
        <row r="13">
          <cell r="C13" t="str">
            <v>寿光热电</v>
          </cell>
        </row>
        <row r="13">
          <cell r="E13">
            <v>0</v>
          </cell>
        </row>
        <row r="14">
          <cell r="C14" t="str">
            <v>东海南山</v>
          </cell>
        </row>
        <row r="14">
          <cell r="E14">
            <v>0</v>
          </cell>
        </row>
        <row r="15">
          <cell r="C15" t="str">
            <v>青钢热电</v>
          </cell>
        </row>
        <row r="15">
          <cell r="E15">
            <v>554.4</v>
          </cell>
        </row>
        <row r="16">
          <cell r="C16" t="str">
            <v>天源热电</v>
          </cell>
        </row>
        <row r="16">
          <cell r="E16">
            <v>1144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晨鸣热电</v>
          </cell>
          <cell r="B3">
            <v>0</v>
          </cell>
        </row>
        <row r="4">
          <cell r="A4" t="str">
            <v>东海南山</v>
          </cell>
          <cell r="B4">
            <v>0</v>
          </cell>
        </row>
        <row r="5">
          <cell r="A5" t="str">
            <v>海化热电</v>
          </cell>
          <cell r="B5">
            <v>0</v>
          </cell>
        </row>
        <row r="6">
          <cell r="A6" t="str">
            <v>江泉热电</v>
          </cell>
          <cell r="B6">
            <v>0</v>
          </cell>
        </row>
        <row r="7">
          <cell r="A7" t="str">
            <v>临港热电</v>
          </cell>
          <cell r="B7">
            <v>56.12</v>
          </cell>
        </row>
        <row r="8">
          <cell r="A8" t="str">
            <v>青钢热电</v>
          </cell>
          <cell r="B8">
            <v>0</v>
          </cell>
        </row>
        <row r="9">
          <cell r="A9" t="str">
            <v>日钢旭日</v>
          </cell>
          <cell r="B9">
            <v>32.08</v>
          </cell>
        </row>
        <row r="10">
          <cell r="A10" t="str">
            <v>山钢电厂</v>
          </cell>
          <cell r="B10">
            <v>350.16</v>
          </cell>
        </row>
        <row r="11">
          <cell r="A11" t="str">
            <v>胜利电厂</v>
          </cell>
          <cell r="B11">
            <v>2085.78</v>
          </cell>
        </row>
        <row r="12">
          <cell r="A12" t="str">
            <v>寿光热电</v>
          </cell>
          <cell r="B12">
            <v>0</v>
          </cell>
        </row>
        <row r="13">
          <cell r="A13" t="str">
            <v>太阳热电</v>
          </cell>
          <cell r="B13">
            <v>0</v>
          </cell>
        </row>
        <row r="14">
          <cell r="A14" t="str">
            <v>天源热电</v>
          </cell>
          <cell r="B14">
            <v>56.87</v>
          </cell>
        </row>
        <row r="15">
          <cell r="A15" t="str">
            <v>新岭热电</v>
          </cell>
          <cell r="B15">
            <v>0</v>
          </cell>
        </row>
        <row r="16">
          <cell r="A16" t="str">
            <v>信源希望茌平</v>
          </cell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H14" sqref="H14"/>
    </sheetView>
  </sheetViews>
  <sheetFormatPr defaultColWidth="9" defaultRowHeight="13.5"/>
  <cols>
    <col min="1" max="1" width="5" style="5" customWidth="1"/>
    <col min="2" max="2" width="11.25" style="6" customWidth="1"/>
    <col min="3" max="3" width="15.5" style="7" customWidth="1"/>
    <col min="4" max="4" width="13.375" style="8" customWidth="1"/>
    <col min="5" max="5" width="18.375" style="1" customWidth="1"/>
    <col min="6" max="6" width="21" style="1" customWidth="1"/>
    <col min="7" max="7" width="22.75" style="1" customWidth="1"/>
    <col min="8" max="8" width="34.5" style="1" customWidth="1"/>
    <col min="9" max="9" width="26" style="1" customWidth="1"/>
    <col min="10" max="16384" width="9" style="1"/>
  </cols>
  <sheetData>
    <row r="1" s="1" customFormat="1" ht="27.7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0.5" spans="1:8">
      <c r="A2" s="10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3" t="s">
        <v>6</v>
      </c>
      <c r="G2" s="13" t="s">
        <v>7</v>
      </c>
      <c r="H2" s="14" t="s">
        <v>8</v>
      </c>
    </row>
    <row r="3" s="3" customFormat="1" ht="21" customHeight="1" spans="1:8">
      <c r="A3" s="10">
        <v>1</v>
      </c>
      <c r="B3" s="15" t="s">
        <v>9</v>
      </c>
      <c r="C3" s="16">
        <f>VLOOKUP(B3:B16,'[1]1月'!$C$3:$E$16,3,0)</f>
        <v>461.903</v>
      </c>
      <c r="D3" s="17">
        <f>VLOOKUP(B3:B16,[2]Sheet1!$A$3:$B$16,2,0)</f>
        <v>32.08</v>
      </c>
      <c r="E3" s="18">
        <f t="shared" ref="E3:E17" si="0">D3*394.9</f>
        <v>12668.392</v>
      </c>
      <c r="F3" s="19">
        <f t="shared" ref="F3:F17" si="1">C3/$C$17*$E$17</f>
        <v>25917.1092451343</v>
      </c>
      <c r="G3" s="20">
        <f t="shared" ref="G3:G17" si="2">F3-E3</f>
        <v>13248.7172451343</v>
      </c>
      <c r="H3" s="21"/>
    </row>
    <row r="4" s="3" customFormat="1" ht="21" customHeight="1" spans="1:8">
      <c r="A4" s="10">
        <v>2</v>
      </c>
      <c r="B4" s="22" t="s">
        <v>10</v>
      </c>
      <c r="C4" s="16">
        <f>VLOOKUP(B4:B17,'[1]1月'!$C$3:$E$16,3,0)</f>
        <v>110.439</v>
      </c>
      <c r="D4" s="17">
        <f>VLOOKUP(B4:B17,[2]Sheet1!$A$3:$B$16,2,0)</f>
        <v>56.12</v>
      </c>
      <c r="E4" s="18">
        <f t="shared" si="0"/>
        <v>22161.788</v>
      </c>
      <c r="F4" s="19">
        <f t="shared" si="1"/>
        <v>6196.66819207364</v>
      </c>
      <c r="G4" s="20">
        <f t="shared" si="2"/>
        <v>-15965.1198079264</v>
      </c>
      <c r="H4" s="21"/>
    </row>
    <row r="5" s="3" customFormat="1" ht="21" customHeight="1" spans="1:8">
      <c r="A5" s="10">
        <v>3</v>
      </c>
      <c r="B5" s="22" t="s">
        <v>11</v>
      </c>
      <c r="C5" s="16">
        <f>VLOOKUP(B5:B18,'[1]1月'!$C$3:$E$16,3,0)</f>
        <v>0</v>
      </c>
      <c r="D5" s="17">
        <f>VLOOKUP(B5:B18,[2]Sheet1!$A$3:$B$16,2,0)</f>
        <v>0</v>
      </c>
      <c r="E5" s="18">
        <f t="shared" si="0"/>
        <v>0</v>
      </c>
      <c r="F5" s="19">
        <f t="shared" si="1"/>
        <v>0</v>
      </c>
      <c r="G5" s="20">
        <f t="shared" si="2"/>
        <v>0</v>
      </c>
      <c r="H5" s="21"/>
    </row>
    <row r="6" s="4" customFormat="1" ht="21" customHeight="1" spans="1:9">
      <c r="A6" s="10">
        <v>4</v>
      </c>
      <c r="B6" s="15" t="s">
        <v>12</v>
      </c>
      <c r="C6" s="16">
        <f>VLOOKUP(B6:B19,'[1]1月'!$C$3:$E$16,3,0)</f>
        <v>1.056</v>
      </c>
      <c r="D6" s="17">
        <f>VLOOKUP(B6:B19,[2]Sheet1!$A$3:$B$16,2,0)</f>
        <v>0</v>
      </c>
      <c r="E6" s="18">
        <f t="shared" si="0"/>
        <v>0</v>
      </c>
      <c r="F6" s="19">
        <f t="shared" si="1"/>
        <v>59.2515471059115</v>
      </c>
      <c r="G6" s="20">
        <f t="shared" si="2"/>
        <v>59.2515471059115</v>
      </c>
      <c r="H6" s="21"/>
      <c r="I6" s="3"/>
    </row>
    <row r="7" s="4" customFormat="1" ht="21" customHeight="1" spans="1:9">
      <c r="A7" s="10">
        <v>5</v>
      </c>
      <c r="B7" s="15" t="s">
        <v>13</v>
      </c>
      <c r="C7" s="16">
        <f>VLOOKUP(B7:B20,'[1]1月'!$C$3:$E$16,3,0)</f>
        <v>0</v>
      </c>
      <c r="D7" s="17">
        <f>VLOOKUP(B7:B20,[2]Sheet1!$A$3:$B$16,2,0)</f>
        <v>0</v>
      </c>
      <c r="E7" s="18">
        <f t="shared" si="0"/>
        <v>0</v>
      </c>
      <c r="F7" s="19">
        <f t="shared" si="1"/>
        <v>0</v>
      </c>
      <c r="G7" s="20">
        <f t="shared" si="2"/>
        <v>0</v>
      </c>
      <c r="H7" s="21"/>
      <c r="I7" s="3"/>
    </row>
    <row r="8" s="4" customFormat="1" ht="21" customHeight="1" spans="1:9">
      <c r="A8" s="10">
        <v>6</v>
      </c>
      <c r="B8" s="15" t="s">
        <v>14</v>
      </c>
      <c r="C8" s="16">
        <f>VLOOKUP(B8:B21,'[1]1月'!$C$3:$E$16,3,0)</f>
        <v>0</v>
      </c>
      <c r="D8" s="17">
        <f>VLOOKUP(B8:B21,[2]Sheet1!$A$3:$B$16,2,0)</f>
        <v>0</v>
      </c>
      <c r="E8" s="18">
        <f t="shared" si="0"/>
        <v>0</v>
      </c>
      <c r="F8" s="19">
        <f t="shared" si="1"/>
        <v>0</v>
      </c>
      <c r="G8" s="20">
        <f t="shared" si="2"/>
        <v>0</v>
      </c>
      <c r="H8" s="21"/>
      <c r="I8" s="3"/>
    </row>
    <row r="9" s="4" customFormat="1" ht="21" customHeight="1" spans="1:9">
      <c r="A9" s="10">
        <v>7</v>
      </c>
      <c r="B9" s="23" t="s">
        <v>15</v>
      </c>
      <c r="C9" s="16">
        <f>VLOOKUP(B9:B22,'[1]1月'!$C$3:$E$16,3,0)</f>
        <v>0</v>
      </c>
      <c r="D9" s="17">
        <f>VLOOKUP(B9:B22,[2]Sheet1!$A$3:$B$16,2,0)</f>
        <v>0</v>
      </c>
      <c r="E9" s="18">
        <f t="shared" si="0"/>
        <v>0</v>
      </c>
      <c r="F9" s="19">
        <f t="shared" si="1"/>
        <v>0</v>
      </c>
      <c r="G9" s="20">
        <f t="shared" si="2"/>
        <v>0</v>
      </c>
      <c r="H9" s="21"/>
      <c r="I9" s="3"/>
    </row>
    <row r="10" s="4" customFormat="1" ht="21" customHeight="1" spans="1:9">
      <c r="A10" s="10">
        <v>8</v>
      </c>
      <c r="B10" s="23" t="s">
        <v>16</v>
      </c>
      <c r="C10" s="16">
        <f>VLOOKUP(B10:B23,'[1]1月'!$C$3:$E$16,3,0)</f>
        <v>1144</v>
      </c>
      <c r="D10" s="17">
        <f>VLOOKUP(B10:B23,[2]Sheet1!$A$3:$B$16,2,0)</f>
        <v>56.87</v>
      </c>
      <c r="E10" s="18">
        <f t="shared" si="0"/>
        <v>22457.963</v>
      </c>
      <c r="F10" s="19">
        <f t="shared" si="1"/>
        <v>64189.1760314042</v>
      </c>
      <c r="G10" s="20">
        <f t="shared" si="2"/>
        <v>41731.2130314042</v>
      </c>
      <c r="H10" s="21"/>
      <c r="I10" s="3"/>
    </row>
    <row r="11" s="4" customFormat="1" ht="21" customHeight="1" spans="1:9">
      <c r="A11" s="10">
        <v>9</v>
      </c>
      <c r="B11" s="23" t="s">
        <v>17</v>
      </c>
      <c r="C11" s="16">
        <f>VLOOKUP(B11:B24,'[1]1月'!$C$3:$E$16,3,0)</f>
        <v>12140.656</v>
      </c>
      <c r="D11" s="17">
        <v>350.16</v>
      </c>
      <c r="E11" s="18">
        <f t="shared" si="0"/>
        <v>138278.184</v>
      </c>
      <c r="F11" s="19">
        <f t="shared" si="1"/>
        <v>681205.161818814</v>
      </c>
      <c r="G11" s="20">
        <f t="shared" si="2"/>
        <v>542926.977818814</v>
      </c>
      <c r="H11" s="21"/>
      <c r="I11" s="3"/>
    </row>
    <row r="12" s="4" customFormat="1" ht="21" customHeight="1" spans="1:9">
      <c r="A12" s="10">
        <v>10</v>
      </c>
      <c r="B12" s="23" t="s">
        <v>18</v>
      </c>
      <c r="C12" s="16">
        <f>VLOOKUP(B12:B25,'[1]1月'!$C$3:$E$16,3,0)</f>
        <v>3715.189</v>
      </c>
      <c r="D12" s="17">
        <f>VLOOKUP(B12:B25,[2]Sheet1!$A$3:$B$16,2,0)</f>
        <v>2085.78</v>
      </c>
      <c r="E12" s="18">
        <f t="shared" si="0"/>
        <v>823674.522</v>
      </c>
      <c r="F12" s="19">
        <f t="shared" si="1"/>
        <v>208457.098523546</v>
      </c>
      <c r="G12" s="20">
        <f t="shared" si="2"/>
        <v>-615217.423476454</v>
      </c>
      <c r="H12" s="21"/>
      <c r="I12" s="3"/>
    </row>
    <row r="13" s="4" customFormat="1" ht="21" customHeight="1" spans="1:9">
      <c r="A13" s="10">
        <v>11</v>
      </c>
      <c r="B13" s="23" t="s">
        <v>19</v>
      </c>
      <c r="C13" s="16">
        <f>VLOOKUP(B13:B26,'[1]1月'!$C$3:$E$16,3,0)</f>
        <v>0</v>
      </c>
      <c r="D13" s="17">
        <f>VLOOKUP(B13:B26,[2]Sheet1!$A$3:$B$16,2,0)</f>
        <v>0</v>
      </c>
      <c r="E13" s="18">
        <f t="shared" si="0"/>
        <v>0</v>
      </c>
      <c r="F13" s="19">
        <f t="shared" si="1"/>
        <v>0</v>
      </c>
      <c r="G13" s="20">
        <f t="shared" si="2"/>
        <v>0</v>
      </c>
      <c r="H13" s="21"/>
      <c r="I13" s="3"/>
    </row>
    <row r="14" s="4" customFormat="1" ht="21" customHeight="1" spans="1:9">
      <c r="A14" s="10">
        <v>12</v>
      </c>
      <c r="B14" s="23" t="s">
        <v>20</v>
      </c>
      <c r="C14" s="16">
        <f>VLOOKUP(B14:B27,'[1]1月'!$C$3:$E$16,3,0)</f>
        <v>37.593</v>
      </c>
      <c r="D14" s="17">
        <f>VLOOKUP(B14:B27,[2]Sheet1!$A$3:$B$16,2,0)</f>
        <v>0</v>
      </c>
      <c r="E14" s="18">
        <f t="shared" si="0"/>
        <v>0</v>
      </c>
      <c r="F14" s="19">
        <f t="shared" si="1"/>
        <v>2109.32141131869</v>
      </c>
      <c r="G14" s="20">
        <f t="shared" si="2"/>
        <v>2109.32141131869</v>
      </c>
      <c r="H14" s="21"/>
      <c r="I14" s="3"/>
    </row>
    <row r="15" s="4" customFormat="1" ht="21" customHeight="1" spans="1:9">
      <c r="A15" s="10">
        <v>13</v>
      </c>
      <c r="B15" s="24" t="s">
        <v>21</v>
      </c>
      <c r="C15" s="16">
        <f>VLOOKUP(B15:B28,'[1]1月'!$C$3:$E$16,3,0)</f>
        <v>554.4</v>
      </c>
      <c r="D15" s="17">
        <f>VLOOKUP(B15:B28,[2]Sheet1!$A$3:$B$16,2,0)</f>
        <v>0</v>
      </c>
      <c r="E15" s="18">
        <f t="shared" si="0"/>
        <v>0</v>
      </c>
      <c r="F15" s="19">
        <f t="shared" si="1"/>
        <v>31107.0622306036</v>
      </c>
      <c r="G15" s="20">
        <f t="shared" si="2"/>
        <v>31107.0622306036</v>
      </c>
      <c r="H15" s="21"/>
      <c r="I15" s="3"/>
    </row>
    <row r="16" s="4" customFormat="1" ht="27.95" customHeight="1" spans="1:9">
      <c r="A16" s="10">
        <v>14</v>
      </c>
      <c r="B16" s="23" t="s">
        <v>22</v>
      </c>
      <c r="C16" s="16">
        <f>VLOOKUP(B16:B29,'[1]1月'!$C$3:$E$16,3,0)</f>
        <v>0</v>
      </c>
      <c r="D16" s="17">
        <f>VLOOKUP(B16:B29,[2]Sheet1!$A$3:$B$16,2,0)</f>
        <v>0</v>
      </c>
      <c r="E16" s="18">
        <f t="shared" si="0"/>
        <v>0</v>
      </c>
      <c r="F16" s="19">
        <f t="shared" si="1"/>
        <v>0</v>
      </c>
      <c r="G16" s="20">
        <f t="shared" si="2"/>
        <v>0</v>
      </c>
      <c r="H16" s="21"/>
      <c r="I16" s="3"/>
    </row>
    <row r="17" s="1" customFormat="1" ht="22.5" customHeight="1" spans="1:8">
      <c r="A17" s="22" t="s">
        <v>23</v>
      </c>
      <c r="B17" s="22"/>
      <c r="C17" s="16">
        <f>SUM(C3:C16)</f>
        <v>18165.236</v>
      </c>
      <c r="D17" s="25">
        <f>SUM(D3:D16)</f>
        <v>2581.01</v>
      </c>
      <c r="E17" s="18">
        <f t="shared" si="0"/>
        <v>1019240.849</v>
      </c>
      <c r="F17" s="19">
        <f t="shared" si="1"/>
        <v>1019240.849</v>
      </c>
      <c r="G17" s="20">
        <f t="shared" si="2"/>
        <v>0</v>
      </c>
      <c r="H17" s="26"/>
    </row>
    <row r="18" s="1" customFormat="1" spans="1:4">
      <c r="A18" s="5"/>
      <c r="B18" s="6"/>
      <c r="C18" s="7"/>
      <c r="D18" s="8"/>
    </row>
    <row r="19" s="1" customFormat="1" spans="1:4">
      <c r="A19" s="5"/>
      <c r="B19" s="6"/>
      <c r="C19" s="7"/>
      <c r="D19" s="8"/>
    </row>
    <row r="20" s="1" customFormat="1" spans="1:4">
      <c r="A20" s="5"/>
      <c r="B20" s="6"/>
      <c r="C20" s="7"/>
      <c r="D20" s="8"/>
    </row>
    <row r="21" s="1" customFormat="1" spans="1:4">
      <c r="A21" s="5"/>
      <c r="B21" s="6"/>
      <c r="C21" s="7"/>
      <c r="D21" s="8"/>
    </row>
    <row r="22" s="1" customFormat="1" spans="1:4">
      <c r="A22" s="5"/>
      <c r="B22" s="6"/>
      <c r="C22" s="7"/>
      <c r="D22" s="8"/>
    </row>
    <row r="23" s="1" customFormat="1" spans="1:4">
      <c r="A23" s="5"/>
      <c r="B23" s="6"/>
      <c r="C23" s="7"/>
      <c r="D23" s="8"/>
    </row>
    <row r="24" s="1" customFormat="1" spans="1:4">
      <c r="A24" s="5"/>
      <c r="B24" s="6"/>
      <c r="C24" s="27"/>
      <c r="D24" s="8"/>
    </row>
    <row r="25" s="1" customFormat="1" spans="1:4">
      <c r="A25" s="5"/>
      <c r="B25" s="6"/>
      <c r="C25" s="27"/>
      <c r="D25" s="8"/>
    </row>
    <row r="26" s="1" customFormat="1" spans="1:4">
      <c r="A26" s="5"/>
      <c r="B26" s="6"/>
      <c r="C26" s="7"/>
      <c r="D26" s="8"/>
    </row>
    <row r="27" s="1" customFormat="1" spans="1:4">
      <c r="A27" s="5"/>
      <c r="B27" s="6"/>
      <c r="C27" s="7"/>
      <c r="D27" s="8"/>
    </row>
    <row r="28" s="1" customFormat="1" spans="1:4">
      <c r="A28" s="5"/>
      <c r="B28" s="6"/>
      <c r="C28" s="27"/>
      <c r="D28" s="8"/>
    </row>
    <row r="29" s="1" customFormat="1" spans="1:4">
      <c r="A29" s="5"/>
      <c r="B29" s="6"/>
      <c r="C29" s="27"/>
      <c r="D29" s="8"/>
    </row>
  </sheetData>
  <mergeCells count="2">
    <mergeCell ref="A1:H1"/>
    <mergeCell ref="A17:B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pldt</vt:lpstr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电费11</cp:lastModifiedBy>
  <dcterms:created xsi:type="dcterms:W3CDTF">2006-09-16T00:00:00Z</dcterms:created>
  <cp:lastPrinted>2017-11-17T06:03:00Z</cp:lastPrinted>
  <dcterms:modified xsi:type="dcterms:W3CDTF">2023-02-15T03:35:39Z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